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307-0321本申請\"/>
    </mc:Choice>
  </mc:AlternateContent>
  <xr:revisionPtr revIDLastSave="0" documentId="13_ncr:1_{7DFDE29C-0070-4940-9D9F-08C6D9014C79}" xr6:coauthVersionLast="44" xr6:coauthVersionMax="44" xr10:uidLastSave="{00000000-0000-0000-0000-000000000000}"/>
  <bookViews>
    <workbookView xWindow="-13710" yWindow="1515" windowWidth="13200" windowHeight="12540" xr2:uid="{00000000-000D-0000-FFFF-FFFF00000000}"/>
  </bookViews>
  <sheets>
    <sheet name="大企業Ａ" sheetId="1" r:id="rId1"/>
  </sheets>
  <definedNames>
    <definedName name="_xlnm._FilterDatabase" localSheetId="0" hidden="1">大企業Ａ!$H$16:$Y$17</definedName>
    <definedName name="_xlnm.Print_Area" localSheetId="0">大企業Ａ!$A$1:$AI$48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0" i="1" l="1"/>
  <c r="N20" i="1" l="1"/>
  <c r="O10" i="1" l="1"/>
  <c r="AJ23" i="1" s="1"/>
  <c r="Q27" i="1" s="1"/>
  <c r="Y27" i="1" s="1"/>
  <c r="D33" i="1" s="1"/>
  <c r="D37" i="1" s="1"/>
  <c r="N37" i="1" l="1"/>
  <c r="X37" i="1" s="1"/>
  <c r="N33" i="1"/>
  <c r="X33" i="1" l="1"/>
  <c r="Y41" i="1" s="1"/>
  <c r="AJ41" i="1" l="1"/>
  <c r="Z40" i="1" s="1"/>
  <c r="C46" i="1" s="1"/>
  <c r="V46" i="1" l="1"/>
  <c r="W46" i="1"/>
</calcChain>
</file>

<file path=xl/sharedStrings.xml><?xml version="1.0" encoding="utf-8"?>
<sst xmlns="http://schemas.openxmlformats.org/spreadsheetml/2006/main" count="82" uniqueCount="59">
  <si>
    <t>　</t>
    <phoneticPr fontId="4"/>
  </si>
  <si>
    <t>円</t>
    <rPh sb="0" eb="1">
      <t>エン</t>
    </rPh>
    <phoneticPr fontId="5"/>
  </si>
  <si>
    <t>日　＝</t>
    <rPh sb="0" eb="1">
      <t>ニチ</t>
    </rPh>
    <phoneticPr fontId="5"/>
  </si>
  <si>
    <t>円　×</t>
    <rPh sb="0" eb="1">
      <t>エン</t>
    </rPh>
    <phoneticPr fontId="5"/>
  </si>
  <si>
    <t>※千円未満は切り上げ</t>
    <rPh sb="1" eb="5">
      <t>センエンミマン</t>
    </rPh>
    <phoneticPr fontId="5"/>
  </si>
  <si>
    <t>円　⇒</t>
    <rPh sb="0" eb="1">
      <t>エン</t>
    </rPh>
    <phoneticPr fontId="5"/>
  </si>
  <si>
    <t>×０．３＝</t>
    <phoneticPr fontId="5"/>
  </si>
  <si>
    <t>支援金額…⑤</t>
    <rPh sb="0" eb="4">
      <t>シエンキンガク</t>
    </rPh>
    <phoneticPr fontId="5"/>
  </si>
  <si>
    <t>1日当たりの売上高①</t>
    <rPh sb="1" eb="2">
      <t>ニチ</t>
    </rPh>
    <rPh sb="2" eb="3">
      <t>ア</t>
    </rPh>
    <rPh sb="6" eb="9">
      <t>ウリアゲダカ</t>
    </rPh>
    <phoneticPr fontId="5"/>
  </si>
  <si>
    <t>×０．４＝</t>
  </si>
  <si>
    <t>支援金額…④</t>
    <rPh sb="0" eb="4">
      <t>シエンキンガク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</si>
  <si>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</si>
  <si>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※③＝①－②</t>
    <phoneticPr fontId="5"/>
  </si>
  <si>
    <t>※小数点以下切り上げ</t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</si>
  <si>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</si>
  <si>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＝</t>
    <phoneticPr fontId="5"/>
  </si>
  <si>
    <t>日</t>
    <rPh sb="0" eb="1">
      <t>ニチ</t>
    </rPh>
    <phoneticPr fontId="5"/>
  </si>
  <si>
    <t>÷</t>
    <phoneticPr fontId="5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</si>
  <si>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</si>
  <si>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月</t>
    <rPh sb="0" eb="1">
      <t>ツキ</t>
    </rPh>
    <phoneticPr fontId="4"/>
  </si>
  <si>
    <t>年</t>
    <rPh sb="0" eb="1">
      <t>ネン</t>
    </rPh>
    <phoneticPr fontId="4"/>
  </si>
  <si>
    <t>＝</t>
    <phoneticPr fontId="4"/>
  </si>
  <si>
    <t>÷</t>
    <phoneticPr fontId="4"/>
  </si>
  <si>
    <r>
      <t>円</t>
    </r>
    <r>
      <rPr>
        <sz val="11"/>
        <rFont val="游ゴシック"/>
        <family val="3"/>
        <charset val="128"/>
      </rPr>
      <t/>
    </r>
    <rPh sb="0" eb="1">
      <t>エン</t>
    </rPh>
    <phoneticPr fontId="5"/>
  </si>
  <si>
    <t>大企業</t>
    <rPh sb="0" eb="3">
      <t>ダイキギョウ</t>
    </rPh>
    <phoneticPr fontId="5"/>
  </si>
  <si>
    <t>日</t>
    <rPh sb="0" eb="1">
      <t>ニチ</t>
    </rPh>
    <phoneticPr fontId="4"/>
  </si>
  <si>
    <t>A1</t>
    <phoneticPr fontId="4"/>
  </si>
  <si>
    <t>A2</t>
    <phoneticPr fontId="4"/>
  </si>
  <si>
    <t>B1</t>
    <phoneticPr fontId="4"/>
  </si>
  <si>
    <t>C1</t>
    <phoneticPr fontId="4"/>
  </si>
  <si>
    <t>小数点以下切り上げ</t>
    <phoneticPr fontId="5"/>
  </si>
  <si>
    <t>Ａ1～Ｃ1
から選択</t>
    <rPh sb="8" eb="10">
      <t>センタク</t>
    </rPh>
    <phoneticPr fontId="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</si>
  <si>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</si>
  <si>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4"/>
  </si>
  <si>
    <t>~</t>
    <phoneticPr fontId="4"/>
  </si>
  <si>
    <t>暦日数</t>
    <rPh sb="0" eb="1">
      <t>コヨミ</t>
    </rPh>
    <rPh sb="1" eb="3">
      <t>ニッスウ</t>
    </rPh>
    <phoneticPr fontId="5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</si>
  <si>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</si>
  <si>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当該期間の総支給額</t>
    <rPh sb="0" eb="2">
      <t>トウガイ</t>
    </rPh>
    <rPh sb="2" eb="4">
      <t>キカン</t>
    </rPh>
    <rPh sb="5" eb="6">
      <t>ソウ</t>
    </rPh>
    <rPh sb="6" eb="8">
      <t>シキュウ</t>
    </rPh>
    <rPh sb="8" eb="9">
      <t>ガク</t>
    </rPh>
    <phoneticPr fontId="5"/>
  </si>
  <si>
    <t>支援金額④、支援金額⑤のいずれか低い額（上限額20万円）</t>
    <rPh sb="0" eb="4">
      <t>シエンキンガク</t>
    </rPh>
    <rPh sb="6" eb="10">
      <t>シエンキンガク</t>
    </rPh>
    <rPh sb="16" eb="17">
      <t>ヒク</t>
    </rPh>
    <rPh sb="18" eb="19">
      <t>ガク</t>
    </rPh>
    <rPh sb="20" eb="23">
      <t>ジョウゲンガク</t>
    </rPh>
    <rPh sb="25" eb="27">
      <t>マンエン</t>
    </rPh>
    <phoneticPr fontId="5"/>
  </si>
  <si>
    <t>1日当たりの支援金額</t>
    <rPh sb="1" eb="2">
      <t>ニチ</t>
    </rPh>
    <rPh sb="2" eb="3">
      <t>ア</t>
    </rPh>
    <rPh sb="6" eb="10">
      <t>シエンキンガク</t>
    </rPh>
    <phoneticPr fontId="5"/>
  </si>
  <si>
    <t>【A】</t>
    <phoneticPr fontId="4"/>
  </si>
  <si>
    <t>1日当たりの支援金額【A】</t>
    <rPh sb="1" eb="2">
      <t>ニチ</t>
    </rPh>
    <rPh sb="2" eb="3">
      <t>ア</t>
    </rPh>
    <rPh sb="6" eb="8">
      <t>シエン</t>
    </rPh>
    <rPh sb="8" eb="10">
      <t>キンガク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</si>
  <si>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</si>
  <si>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</si>
  <si>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施設（店舗）名</t>
    <rPh sb="0" eb="2">
      <t>シセツ</t>
    </rPh>
    <rPh sb="3" eb="5">
      <t>テンポ</t>
    </rPh>
    <rPh sb="6" eb="7">
      <t>メイ</t>
    </rPh>
    <phoneticPr fontId="5"/>
  </si>
  <si>
    <t>1日当たりの減少額③に0.4をかけて1日当たりの支援金額を算出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</si>
  <si>
    <t>1日当たりの売上高①に0.3をかけて1日当たりの支援金額を算出</t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5"/>
  </si>
  <si>
    <t>日＝</t>
    <rPh sb="0" eb="1">
      <t>ニチ</t>
    </rPh>
    <phoneticPr fontId="4"/>
  </si>
  <si>
    <r>
      <rPr>
        <u/>
        <sz val="16"/>
        <color theme="1"/>
        <rFont val="HG創英角ﾎﾟｯﾌﾟ体"/>
        <family val="3"/>
        <charset val="128"/>
      </rPr>
      <t>認証店Ａ</t>
    </r>
    <r>
      <rPr>
        <b/>
        <sz val="12"/>
        <color theme="1"/>
        <rFont val="游ゴシック"/>
        <family val="3"/>
        <charset val="128"/>
      </rPr>
      <t>（21時まで営業時短（酒類提供11時～20時まで））として営業した場合</t>
    </r>
    <rPh sb="0" eb="3">
      <t>ニンショウテン</t>
    </rPh>
    <rPh sb="7" eb="8">
      <t>ジ</t>
    </rPh>
    <rPh sb="10" eb="12">
      <t>エイギョウ</t>
    </rPh>
    <rPh sb="12" eb="14">
      <t>ジタン</t>
    </rPh>
    <rPh sb="15" eb="16">
      <t>サケ</t>
    </rPh>
    <rPh sb="16" eb="17">
      <t>ルイ</t>
    </rPh>
    <rPh sb="17" eb="19">
      <t>テイキョウ</t>
    </rPh>
    <rPh sb="21" eb="22">
      <t>ジ</t>
    </rPh>
    <rPh sb="25" eb="26">
      <t>ジ</t>
    </rPh>
    <rPh sb="33" eb="35">
      <t>エイギョウ</t>
    </rPh>
    <rPh sb="37" eb="39">
      <t>バアイ</t>
    </rPh>
    <phoneticPr fontId="4"/>
  </si>
  <si>
    <t xml:space="preserve">÷ </t>
    <phoneticPr fontId="5"/>
  </si>
  <si>
    <t>暦日数★</t>
    <rPh sb="0" eb="1">
      <t>レキ</t>
    </rPh>
    <rPh sb="1" eb="3">
      <t>ニッスウ</t>
    </rPh>
    <phoneticPr fontId="4"/>
  </si>
  <si>
    <t>☆2019年3月2日以降に営業を始めた施設（店舗）は次の計算式により、1日当たりの売上高①を計算することも可能です。</t>
    <phoneticPr fontId="5"/>
  </si>
  <si>
    <t>３月</t>
    <rPh sb="1" eb="2">
      <t>ツキ</t>
    </rPh>
    <phoneticPr fontId="4"/>
  </si>
  <si>
    <t>まん延防止等重点措置協力支援金（飲食店等）【令和４年３月分】申請書【協力支援金額の計算手順】</t>
    <rPh sb="34" eb="36">
      <t>キョウリョク</t>
    </rPh>
    <rPh sb="36" eb="38">
      <t>シエン</t>
    </rPh>
    <rPh sb="38" eb="40">
      <t>キンガク</t>
    </rPh>
    <rPh sb="41" eb="43">
      <t>ケイサン</t>
    </rPh>
    <rPh sb="43" eb="45">
      <t>テジュン</t>
    </rPh>
    <phoneticPr fontId="5"/>
  </si>
  <si>
    <t>暦日数</t>
    <rPh sb="0" eb="1">
      <t>コヨミ</t>
    </rPh>
    <rPh sb="1" eb="3">
      <t>ニッスウ</t>
    </rPh>
    <phoneticPr fontId="4"/>
  </si>
  <si>
    <t>★開店日が2022年3月1日以前→31日　2022年3月2日以降→開店日から3月31日までの暦日数</t>
    <rPh sb="1" eb="4">
      <t>カイテンビ</t>
    </rPh>
    <rPh sb="9" eb="10">
      <t>ネン</t>
    </rPh>
    <rPh sb="11" eb="12">
      <t>ガツ</t>
    </rPh>
    <rPh sb="13" eb="14">
      <t>ニチ</t>
    </rPh>
    <rPh sb="14" eb="16">
      <t>イゼン</t>
    </rPh>
    <rPh sb="19" eb="20">
      <t>ニチ</t>
    </rPh>
    <rPh sb="30" eb="32">
      <t>イコウ</t>
    </rPh>
    <rPh sb="33" eb="36">
      <t>カイテンビ</t>
    </rPh>
    <rPh sb="39" eb="40">
      <t>ガツ</t>
    </rPh>
    <rPh sb="42" eb="43">
      <t>ニチ</t>
    </rPh>
    <rPh sb="46" eb="47">
      <t>レキ</t>
    </rPh>
    <rPh sb="47" eb="49">
      <t>ニッスウ</t>
    </rPh>
    <phoneticPr fontId="4"/>
  </si>
  <si>
    <t>2019年、2020年又は2021年の3月の1日当たりの飲食業の売上高（消費税及び地方消費税を除く）を計算してください。</t>
    <phoneticPr fontId="5"/>
  </si>
  <si>
    <t>2022年の3月の売上高</t>
    <rPh sb="11" eb="12">
      <t>ダカ</t>
    </rPh>
    <phoneticPr fontId="5"/>
  </si>
  <si>
    <t>2022年の3月の1日当たりの飲食業の売上高を計算してください。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</si>
</sst>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 "/>
    <numFmt numFmtId="179" formatCode="0_);[Red]\(0\)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6"/>
      <color theme="1"/>
      <name val="Meiryo UI"/>
      <family val="2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4"/>
      <color theme="0"/>
      <name val="Meiryo UI"/>
      <family val="2"/>
      <charset val="128"/>
    </font>
    <font>
      <sz val="11"/>
      <color theme="0"/>
      <name val="游ゴシック"/>
      <family val="3"/>
      <charset val="128"/>
    </font>
    <font>
      <sz val="11"/>
      <color theme="0" tint="-0.34998626667073579"/>
      <name val="游ゴシック"/>
      <family val="3"/>
      <charset val="128"/>
    </font>
    <font>
      <u/>
      <sz val="16"/>
      <color theme="1"/>
      <name val="HG創英角ﾎﾟｯﾌﾟ体"/>
      <family val="3"/>
      <charset val="128"/>
    </font>
    <font>
      <b/>
      <sz val="9"/>
      <color theme="1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8" xfId="2" applyFont="1" applyBorder="1">
      <alignment vertical="center"/>
    </xf>
    <xf numFmtId="0" fontId="3" fillId="0" borderId="7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176" fontId="8" fillId="0" borderId="4" xfId="2" applyNumberFormat="1" applyFont="1" applyBorder="1" applyAlignment="1">
      <alignment vertical="center"/>
    </xf>
    <xf numFmtId="0" fontId="9" fillId="0" borderId="0" xfId="2" applyFont="1">
      <alignment vertical="center"/>
    </xf>
    <xf numFmtId="0" fontId="9" fillId="0" borderId="7" xfId="2" applyFont="1" applyBorder="1">
      <alignment vertical="center"/>
    </xf>
    <xf numFmtId="0" fontId="9" fillId="0" borderId="0" xfId="2" applyFont="1" applyBorder="1">
      <alignment vertical="center"/>
    </xf>
    <xf numFmtId="0" fontId="9" fillId="0" borderId="8" xfId="2" applyFont="1" applyBorder="1">
      <alignment vertical="center"/>
    </xf>
    <xf numFmtId="0" fontId="3" fillId="0" borderId="9" xfId="2" applyFont="1" applyBorder="1">
      <alignment vertical="center"/>
    </xf>
    <xf numFmtId="0" fontId="3" fillId="0" borderId="10" xfId="2" applyFont="1" applyBorder="1">
      <alignment vertical="center"/>
    </xf>
    <xf numFmtId="0" fontId="3" fillId="0" borderId="11" xfId="2" applyFont="1" applyBorder="1">
      <alignment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3" fillId="0" borderId="13" xfId="2" applyFont="1" applyBorder="1" applyAlignment="1">
      <alignment vertical="center"/>
    </xf>
    <xf numFmtId="0" fontId="3" fillId="0" borderId="14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16" xfId="2" applyFont="1" applyBorder="1">
      <alignment vertical="center"/>
    </xf>
    <xf numFmtId="0" fontId="9" fillId="0" borderId="17" xfId="2" applyFont="1" applyBorder="1">
      <alignment vertical="center"/>
    </xf>
    <xf numFmtId="0" fontId="9" fillId="0" borderId="18" xfId="2" applyFont="1" applyBorder="1">
      <alignment vertical="center"/>
    </xf>
    <xf numFmtId="0" fontId="3" fillId="0" borderId="17" xfId="2" applyFont="1" applyBorder="1">
      <alignment vertical="center"/>
    </xf>
    <xf numFmtId="176" fontId="3" fillId="0" borderId="0" xfId="2" applyNumberFormat="1" applyFont="1" applyBorder="1" applyAlignment="1">
      <alignment horizontal="center"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20" xfId="2" applyFont="1" applyBorder="1">
      <alignment vertical="center"/>
    </xf>
    <xf numFmtId="0" fontId="3" fillId="0" borderId="21" xfId="2" applyFont="1" applyBorder="1">
      <alignment vertical="center"/>
    </xf>
    <xf numFmtId="0" fontId="10" fillId="0" borderId="0" xfId="2" applyFont="1" applyFill="1" applyBorder="1">
      <alignment vertical="center"/>
    </xf>
    <xf numFmtId="0" fontId="10" fillId="6" borderId="22" xfId="2" applyFont="1" applyFill="1" applyBorder="1">
      <alignment vertical="center"/>
    </xf>
    <xf numFmtId="0" fontId="10" fillId="6" borderId="23" xfId="2" applyFont="1" applyFill="1" applyBorder="1">
      <alignment vertical="center"/>
    </xf>
    <xf numFmtId="0" fontId="13" fillId="0" borderId="0" xfId="2" applyFont="1">
      <alignment vertical="center"/>
    </xf>
    <xf numFmtId="0" fontId="3" fillId="3" borderId="0" xfId="2" applyFont="1" applyFill="1">
      <alignment vertical="center"/>
    </xf>
    <xf numFmtId="176" fontId="3" fillId="0" borderId="5" xfId="2" applyNumberFormat="1" applyFont="1" applyFill="1" applyBorder="1" applyAlignment="1">
      <alignment horizontal="center" vertical="center"/>
    </xf>
    <xf numFmtId="0" fontId="3" fillId="0" borderId="5" xfId="2" applyFont="1" applyBorder="1">
      <alignment vertical="center"/>
    </xf>
    <xf numFmtId="176" fontId="7" fillId="0" borderId="5" xfId="2" applyNumberFormat="1" applyFont="1" applyFill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3" fillId="0" borderId="1" xfId="2" applyFont="1" applyBorder="1">
      <alignment vertical="center"/>
    </xf>
    <xf numFmtId="0" fontId="14" fillId="0" borderId="0" xfId="2" applyFont="1">
      <alignment vertical="center"/>
    </xf>
    <xf numFmtId="0" fontId="1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Fill="1" applyAlignment="1">
      <alignment horizontal="left" vertical="center"/>
    </xf>
    <xf numFmtId="0" fontId="13" fillId="0" borderId="0" xfId="2" applyFont="1" applyFill="1">
      <alignment vertical="center"/>
    </xf>
    <xf numFmtId="0" fontId="3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0" fillId="6" borderId="24" xfId="2" applyFont="1" applyFill="1" applyBorder="1">
      <alignment vertical="center"/>
    </xf>
    <xf numFmtId="0" fontId="10" fillId="0" borderId="20" xfId="2" applyFont="1" applyFill="1" applyBorder="1">
      <alignment vertical="center"/>
    </xf>
    <xf numFmtId="0" fontId="10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10" fillId="0" borderId="18" xfId="2" applyFont="1" applyBorder="1">
      <alignment vertical="center"/>
    </xf>
    <xf numFmtId="0" fontId="17" fillId="0" borderId="0" xfId="2" applyFont="1" applyBorder="1">
      <alignment vertical="center"/>
    </xf>
    <xf numFmtId="0" fontId="10" fillId="0" borderId="0" xfId="2" applyFont="1" applyBorder="1">
      <alignment vertical="center"/>
    </xf>
    <xf numFmtId="0" fontId="10" fillId="0" borderId="17" xfId="2" applyFont="1" applyBorder="1">
      <alignment vertical="center"/>
    </xf>
    <xf numFmtId="0" fontId="10" fillId="3" borderId="0" xfId="2" applyFont="1" applyFill="1" applyProtection="1">
      <alignment vertical="center"/>
    </xf>
    <xf numFmtId="0" fontId="10" fillId="3" borderId="18" xfId="2" applyFont="1" applyFill="1" applyBorder="1" applyProtection="1">
      <alignment vertical="center"/>
    </xf>
    <xf numFmtId="0" fontId="17" fillId="3" borderId="0" xfId="2" applyFont="1" applyFill="1" applyBorder="1" applyProtection="1">
      <alignment vertical="center"/>
    </xf>
    <xf numFmtId="0" fontId="10" fillId="3" borderId="0" xfId="2" applyFont="1" applyFill="1" applyBorder="1" applyProtection="1">
      <alignment vertical="center"/>
    </xf>
    <xf numFmtId="0" fontId="10" fillId="3" borderId="17" xfId="2" applyFont="1" applyFill="1" applyBorder="1" applyProtection="1">
      <alignment vertical="center"/>
    </xf>
    <xf numFmtId="0" fontId="10" fillId="3" borderId="0" xfId="2" applyFont="1" applyFill="1">
      <alignment vertical="center"/>
    </xf>
    <xf numFmtId="0" fontId="3" fillId="0" borderId="0" xfId="2" applyFont="1" applyFill="1">
      <alignment vertical="center"/>
    </xf>
    <xf numFmtId="0" fontId="10" fillId="0" borderId="0" xfId="2" applyFont="1" applyBorder="1" applyAlignment="1">
      <alignment vertical="top"/>
    </xf>
    <xf numFmtId="0" fontId="10" fillId="0" borderId="8" xfId="2" applyFont="1" applyBorder="1">
      <alignment vertical="center"/>
    </xf>
    <xf numFmtId="0" fontId="10" fillId="0" borderId="7" xfId="2" applyFont="1" applyBorder="1">
      <alignment vertical="center"/>
    </xf>
    <xf numFmtId="0" fontId="10" fillId="2" borderId="0" xfId="2" applyFont="1" applyFill="1" applyBorder="1" applyAlignment="1" applyProtection="1">
      <alignment horizontal="center" vertical="center"/>
    </xf>
    <xf numFmtId="0" fontId="10" fillId="2" borderId="27" xfId="2" applyFont="1" applyFill="1" applyBorder="1" applyAlignment="1" applyProtection="1">
      <alignment vertical="center"/>
      <protection locked="0"/>
    </xf>
    <xf numFmtId="0" fontId="21" fillId="0" borderId="0" xfId="2" applyFont="1">
      <alignment vertical="center"/>
    </xf>
    <xf numFmtId="0" fontId="22" fillId="0" borderId="0" xfId="2" applyFont="1">
      <alignment vertical="center"/>
    </xf>
    <xf numFmtId="0" fontId="22" fillId="0" borderId="0" xfId="2" applyFont="1" applyFill="1">
      <alignment vertical="center"/>
    </xf>
    <xf numFmtId="176" fontId="3" fillId="0" borderId="4" xfId="2" applyNumberFormat="1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  <xf numFmtId="176" fontId="7" fillId="3" borderId="4" xfId="2" applyNumberFormat="1" applyFont="1" applyFill="1" applyBorder="1" applyAlignment="1" applyProtection="1">
      <alignment horizontal="center" vertical="center"/>
      <protection locked="0"/>
    </xf>
    <xf numFmtId="176" fontId="7" fillId="3" borderId="3" xfId="2" applyNumberFormat="1" applyFont="1" applyFill="1" applyBorder="1" applyAlignment="1" applyProtection="1">
      <alignment horizontal="center" vertical="center"/>
      <protection locked="0"/>
    </xf>
    <xf numFmtId="176" fontId="7" fillId="3" borderId="2" xfId="2" applyNumberFormat="1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>
      <alignment horizontal="center" vertical="center"/>
    </xf>
    <xf numFmtId="176" fontId="3" fillId="0" borderId="4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78" fontId="3" fillId="0" borderId="4" xfId="2" applyNumberFormat="1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178" fontId="3" fillId="0" borderId="2" xfId="2" applyNumberFormat="1" applyFont="1" applyBorder="1" applyAlignment="1">
      <alignment horizontal="center" vertical="center"/>
    </xf>
    <xf numFmtId="177" fontId="3" fillId="0" borderId="4" xfId="2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0" fontId="9" fillId="3" borderId="0" xfId="2" applyFont="1" applyFill="1" applyBorder="1" applyAlignment="1" applyProtection="1">
      <alignment horizontal="left" vertical="center" wrapText="1"/>
    </xf>
    <xf numFmtId="0" fontId="9" fillId="3" borderId="26" xfId="2" applyFont="1" applyFill="1" applyBorder="1" applyAlignment="1" applyProtection="1">
      <alignment horizontal="left" vertical="center" wrapText="1"/>
    </xf>
    <xf numFmtId="3" fontId="3" fillId="4" borderId="4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center" vertical="center"/>
    </xf>
    <xf numFmtId="176" fontId="16" fillId="2" borderId="4" xfId="2" applyNumberFormat="1" applyFont="1" applyFill="1" applyBorder="1" applyAlignment="1" applyProtection="1">
      <alignment horizontal="center" vertical="center"/>
      <protection locked="0"/>
    </xf>
    <xf numFmtId="176" fontId="16" fillId="2" borderId="3" xfId="2" applyNumberFormat="1" applyFont="1" applyFill="1" applyBorder="1" applyAlignment="1" applyProtection="1">
      <alignment horizontal="center" vertical="center"/>
      <protection locked="0"/>
    </xf>
    <xf numFmtId="176" fontId="16" fillId="2" borderId="2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0" borderId="13" xfId="2" applyFont="1" applyBorder="1" applyAlignment="1">
      <alignment horizontal="center" vertical="center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 vertical="center"/>
    </xf>
    <xf numFmtId="179" fontId="3" fillId="0" borderId="4" xfId="2" applyNumberFormat="1" applyFont="1" applyFill="1" applyBorder="1" applyAlignment="1" applyProtection="1">
      <alignment horizontal="center" vertical="center"/>
    </xf>
    <xf numFmtId="179" fontId="3" fillId="0" borderId="3" xfId="2" applyNumberFormat="1" applyFont="1" applyFill="1" applyBorder="1" applyAlignment="1" applyProtection="1">
      <alignment horizontal="center" vertical="center"/>
    </xf>
    <xf numFmtId="179" fontId="3" fillId="0" borderId="2" xfId="2" applyNumberFormat="1" applyFont="1" applyFill="1" applyBorder="1" applyAlignment="1" applyProtection="1">
      <alignment horizontal="center"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3" xfId="2" applyNumberFormat="1" applyFont="1" applyFill="1" applyBorder="1" applyAlignment="1">
      <alignment horizontal="center" vertical="center"/>
    </xf>
    <xf numFmtId="176" fontId="3" fillId="4" borderId="2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6" fillId="2" borderId="25" xfId="2" applyNumberFormat="1" applyFont="1" applyFill="1" applyBorder="1" applyAlignment="1" applyProtection="1">
      <alignment horizontal="center" vertical="center"/>
      <protection locked="0"/>
    </xf>
    <xf numFmtId="0" fontId="3" fillId="2" borderId="25" xfId="2" applyNumberFormat="1" applyFont="1" applyFill="1" applyBorder="1" applyAlignment="1" applyProtection="1">
      <alignment horizontal="center" vertical="center"/>
      <protection locked="0"/>
    </xf>
    <xf numFmtId="176" fontId="12" fillId="2" borderId="4" xfId="2" applyNumberFormat="1" applyFont="1" applyFill="1" applyBorder="1" applyAlignment="1" applyProtection="1">
      <alignment horizontal="center" vertical="center"/>
      <protection locked="0"/>
    </xf>
    <xf numFmtId="176" fontId="12" fillId="2" borderId="3" xfId="2" applyNumberFormat="1" applyFont="1" applyFill="1" applyBorder="1" applyAlignment="1" applyProtection="1">
      <alignment horizontal="center" vertical="center"/>
      <protection locked="0"/>
    </xf>
    <xf numFmtId="176" fontId="12" fillId="2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/>
    </xf>
    <xf numFmtId="0" fontId="10" fillId="5" borderId="4" xfId="2" applyFont="1" applyFill="1" applyBorder="1" applyAlignment="1" applyProtection="1">
      <alignment horizontal="center" vertical="center"/>
      <protection locked="0"/>
    </xf>
    <xf numFmtId="0" fontId="10" fillId="5" borderId="3" xfId="2" applyFont="1" applyFill="1" applyBorder="1" applyAlignment="1" applyProtection="1">
      <alignment horizontal="center" vertical="center"/>
      <protection locked="0"/>
    </xf>
    <xf numFmtId="0" fontId="10" fillId="5" borderId="2" xfId="2" applyFont="1" applyFill="1" applyBorder="1" applyAlignment="1" applyProtection="1">
      <alignment horizontal="center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18" fillId="7" borderId="13" xfId="2" applyFont="1" applyFill="1" applyBorder="1" applyAlignment="1">
      <alignment horizontal="center" vertical="center"/>
    </xf>
    <xf numFmtId="0" fontId="18" fillId="7" borderId="0" xfId="2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vertical="center"/>
    </xf>
    <xf numFmtId="0" fontId="20" fillId="0" borderId="0" xfId="2" applyFont="1" applyAlignment="1">
      <alignment vertical="center"/>
    </xf>
    <xf numFmtId="0" fontId="17" fillId="3" borderId="0" xfId="2" applyFont="1" applyFill="1" applyBorder="1" applyAlignment="1" applyProtection="1">
      <alignment horizontal="center" vertical="center" wrapText="1"/>
    </xf>
    <xf numFmtId="0" fontId="17" fillId="3" borderId="0" xfId="2" applyFont="1" applyFill="1" applyBorder="1" applyAlignment="1" applyProtection="1">
      <alignment horizontal="left" vertical="center" wrapText="1"/>
    </xf>
    <xf numFmtId="0" fontId="17" fillId="3" borderId="17" xfId="2" applyFont="1" applyFill="1" applyBorder="1" applyAlignment="1" applyProtection="1">
      <alignment horizontal="left" vertical="center" wrapText="1"/>
    </xf>
    <xf numFmtId="0" fontId="17" fillId="5" borderId="4" xfId="2" applyFont="1" applyFill="1" applyBorder="1" applyAlignment="1" applyProtection="1">
      <alignment horizontal="center" vertical="center"/>
      <protection locked="0"/>
    </xf>
    <xf numFmtId="0" fontId="17" fillId="5" borderId="2" xfId="2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0" fillId="2" borderId="2" xfId="2" applyFont="1" applyFill="1" applyBorder="1" applyAlignment="1" applyProtection="1">
      <alignment horizontal="center" vertical="center"/>
      <protection locked="0"/>
    </xf>
    <xf numFmtId="0" fontId="17" fillId="2" borderId="0" xfId="2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/>
    </xf>
    <xf numFmtId="0" fontId="7" fillId="6" borderId="25" xfId="2" applyFont="1" applyFill="1" applyBorder="1" applyAlignment="1">
      <alignment horizontal="center" vertical="center" shrinkToFit="1"/>
    </xf>
    <xf numFmtId="0" fontId="24" fillId="6" borderId="25" xfId="2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155970</xdr:colOff>
      <xdr:row>0</xdr:row>
      <xdr:rowOff>233108</xdr:rowOff>
    </xdr:from>
    <xdr:to>
      <xdr:col>36</xdr:col>
      <xdr:colOff>64485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76818" y="233108"/>
          <a:ext cx="1788667" cy="2721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1-4-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ア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＞</a:t>
          </a:r>
        </a:p>
      </xdr:txBody>
    </xdr:sp>
    <xdr:clientData/>
  </xdr:twoCellAnchor>
  <xdr:twoCellAnchor>
    <xdr:from>
      <xdr:col>11</xdr:col>
      <xdr:colOff>124722</xdr:colOff>
      <xdr:row>42</xdr:row>
      <xdr:rowOff>146678</xdr:rowOff>
    </xdr:from>
    <xdr:to>
      <xdr:col>18</xdr:col>
      <xdr:colOff>38953</xdr:colOff>
      <xdr:row>44</xdr:row>
      <xdr:rowOff>122314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36787" y="9655113"/>
          <a:ext cx="1189753" cy="373201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b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協力日数（</a:t>
          </a:r>
          <a:r>
            <a:rPr kumimoji="1" lang="en-US" altLang="ja-JP" sz="800">
              <a:solidFill>
                <a:schemeClr val="tx1"/>
              </a:solidFill>
            </a:rPr>
            <a:t>15</a:t>
          </a:r>
          <a:r>
            <a:rPr kumimoji="1" lang="ja-JP" altLang="en-US" sz="800">
              <a:solidFill>
                <a:schemeClr val="tx1"/>
              </a:solidFill>
            </a:rPr>
            <a:t>日）</a:t>
          </a:r>
          <a:endParaRPr kumimoji="1" lang="en-US" altLang="ja-JP" sz="8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66261</xdr:colOff>
      <xdr:row>13</xdr:row>
      <xdr:rowOff>57979</xdr:rowOff>
    </xdr:from>
    <xdr:to>
      <xdr:col>32</xdr:col>
      <xdr:colOff>255471</xdr:colOff>
      <xdr:row>14</xdr:row>
      <xdr:rowOff>43946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0696" y="2824370"/>
          <a:ext cx="6401166" cy="153481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次のいずれかを選択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A1</a:t>
          </a:r>
          <a:r>
            <a:rPr kumimoji="1" lang="ja-JP" altLang="en-US" sz="800">
              <a:solidFill>
                <a:sysClr val="windowText" lastClr="000000"/>
              </a:solidFill>
            </a:rPr>
            <a:t>：開店から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6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日までの１日当たりの売上高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A2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</a:rPr>
            <a:t>2022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●</a:t>
          </a:r>
          <a:r>
            <a:rPr kumimoji="1" lang="en-US" altLang="ja-JP" sz="800">
              <a:solidFill>
                <a:sysClr val="windowText" lastClr="000000"/>
              </a:solidFill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</a:rPr>
            <a:t>日から</a:t>
          </a:r>
          <a:r>
            <a:rPr kumimoji="1" lang="en-US" altLang="ja-JP" sz="800">
              <a:solidFill>
                <a:sysClr val="windowText" lastClr="000000"/>
              </a:solidFill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</a:rPr>
            <a:t>日までの間に開店の場合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2019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日から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2020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年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3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月</a:t>
          </a:r>
          <a:r>
            <a:rPr lang="en-US" altLang="ja-JP" sz="800">
              <a:solidFill>
                <a:sysClr val="windowText" lastClr="000000"/>
              </a:solidFill>
              <a:effectLst/>
            </a:rPr>
            <a:t>1</a:t>
          </a:r>
          <a:r>
            <a:rPr lang="ja-JP" altLang="en-US" sz="800">
              <a:solidFill>
                <a:sysClr val="windowText" lastClr="000000"/>
              </a:solidFill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3"/>
  <sheetViews>
    <sheetView tabSelected="1" view="pageBreakPreview" topLeftCell="A34" zoomScaleNormal="100" zoomScaleSheetLayoutView="100" workbookViewId="0">
      <selection activeCell="X10" sqref="X10"/>
    </sheetView>
  </sheetViews>
  <sheetFormatPr defaultColWidth="2.375" defaultRowHeight="18.75"/>
  <cols>
    <col min="1" max="1" width="2.375" style="1"/>
    <col min="2" max="2" width="2.375" style="1" customWidth="1"/>
    <col min="3" max="3" width="3.75" style="1" bestFit="1" customWidth="1"/>
    <col min="4" max="22" width="2.375" style="1"/>
    <col min="23" max="23" width="2.375" style="1" customWidth="1"/>
    <col min="24" max="24" width="3.5" style="1" bestFit="1" customWidth="1"/>
    <col min="25" max="25" width="5.25" style="1" customWidth="1"/>
    <col min="26" max="26" width="4.75" style="1" customWidth="1"/>
    <col min="27" max="29" width="2.375" style="1"/>
    <col min="30" max="30" width="3.25" style="1" bestFit="1" customWidth="1"/>
    <col min="31" max="31" width="2.375" style="1"/>
    <col min="32" max="32" width="3.625" style="1" customWidth="1"/>
    <col min="33" max="33" width="4.5" style="1" customWidth="1"/>
    <col min="34" max="35" width="2.375" style="1"/>
    <col min="36" max="36" width="9.5" style="1" bestFit="1" customWidth="1"/>
    <col min="37" max="37" width="2.375" style="1"/>
    <col min="38" max="40" width="5.5" style="1" bestFit="1" customWidth="1"/>
    <col min="41" max="16384" width="2.375" style="1"/>
  </cols>
  <sheetData>
    <row r="1" spans="1:48" s="39" customFormat="1" ht="19.149999999999999" customHeight="1">
      <c r="A1" s="129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48" s="38" customFormat="1" ht="21" customHeight="1">
      <c r="A2" s="131" t="s">
        <v>24</v>
      </c>
      <c r="B2" s="132"/>
      <c r="C2" s="132"/>
      <c r="D2" s="132"/>
      <c r="E2" s="132"/>
      <c r="F2" s="132"/>
      <c r="G2" s="132"/>
      <c r="H2" s="132"/>
      <c r="I2" s="133"/>
      <c r="J2" s="133"/>
      <c r="K2" s="133"/>
      <c r="L2" s="134"/>
      <c r="M2" s="4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</row>
    <row r="3" spans="1:48" s="38" customFormat="1" ht="27.75" customHeight="1">
      <c r="B3" s="46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9"/>
      <c r="AH3" s="49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</row>
    <row r="4" spans="1:48">
      <c r="A4" s="144" t="s">
        <v>44</v>
      </c>
      <c r="B4" s="145"/>
      <c r="C4" s="145"/>
      <c r="D4" s="145"/>
      <c r="E4" s="145"/>
      <c r="F4" s="116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</row>
    <row r="5" spans="1:48" ht="17.25" customHeight="1"/>
    <row r="6" spans="1:48" s="20" customFormat="1" ht="15.75">
      <c r="B6" s="52" t="s">
        <v>56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6"/>
    </row>
    <row r="7" spans="1:48" s="20" customFormat="1" ht="16.5" thickBot="1">
      <c r="B7" s="53"/>
      <c r="C7" s="53"/>
      <c r="D7" s="53"/>
      <c r="E7" s="53"/>
      <c r="F7" s="53"/>
      <c r="G7" s="53"/>
      <c r="H7" s="53"/>
      <c r="I7" s="53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48" s="20" customFormat="1" ht="16.5" thickBot="1">
      <c r="B8" s="125"/>
      <c r="C8" s="126"/>
      <c r="D8" s="126"/>
      <c r="E8" s="127"/>
      <c r="F8" s="54" t="s">
        <v>20</v>
      </c>
      <c r="G8" s="128" t="s">
        <v>52</v>
      </c>
      <c r="H8" s="128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123"/>
      <c r="Z8" s="124"/>
      <c r="AA8" s="124"/>
      <c r="AB8" s="124"/>
      <c r="AC8" s="124"/>
      <c r="AD8" s="124"/>
      <c r="AE8" s="124"/>
      <c r="AF8" s="124"/>
      <c r="AG8" s="124"/>
    </row>
    <row r="9" spans="1:48" s="9" customFormat="1" ht="13.5" thickBot="1">
      <c r="B9" s="18" t="s">
        <v>43</v>
      </c>
      <c r="C9" s="55"/>
      <c r="D9" s="55"/>
      <c r="E9" s="55"/>
      <c r="F9" s="55"/>
      <c r="G9" s="55"/>
      <c r="H9" s="55"/>
      <c r="I9" s="55"/>
      <c r="K9" s="9" t="s">
        <v>54</v>
      </c>
      <c r="O9" s="9" t="s">
        <v>18</v>
      </c>
      <c r="Y9" s="124"/>
      <c r="Z9" s="124"/>
      <c r="AA9" s="124"/>
      <c r="AB9" s="124"/>
      <c r="AC9" s="124"/>
      <c r="AD9" s="124"/>
      <c r="AE9" s="124"/>
      <c r="AF9" s="124"/>
      <c r="AG9" s="124"/>
    </row>
    <row r="10" spans="1:48" ht="19.5" thickBot="1">
      <c r="B10" s="118"/>
      <c r="C10" s="119"/>
      <c r="D10" s="119"/>
      <c r="E10" s="119"/>
      <c r="F10" s="119"/>
      <c r="G10" s="120"/>
      <c r="H10" s="1" t="s">
        <v>23</v>
      </c>
      <c r="J10" s="1" t="s">
        <v>22</v>
      </c>
      <c r="K10" s="121">
        <v>31</v>
      </c>
      <c r="L10" s="122"/>
      <c r="N10" s="1" t="s">
        <v>21</v>
      </c>
      <c r="O10" s="75" t="str">
        <f>IF(ISBLANK(B10),"",ROUNDUP(B10/K10,0))</f>
        <v/>
      </c>
      <c r="P10" s="76"/>
      <c r="Q10" s="76"/>
      <c r="R10" s="76"/>
      <c r="S10" s="76"/>
      <c r="T10" s="77"/>
      <c r="U10" s="1" t="s">
        <v>1</v>
      </c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48" s="9" customFormat="1" ht="12.75">
      <c r="O11" s="9" t="s">
        <v>30</v>
      </c>
    </row>
    <row r="12" spans="1:48" ht="3.95" customHeight="1"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2"/>
    </row>
    <row r="13" spans="1:48" s="20" customFormat="1" ht="15.75">
      <c r="B13" s="56"/>
      <c r="C13" s="57" t="s">
        <v>51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9"/>
    </row>
    <row r="14" spans="1:48" s="65" customFormat="1" ht="122.2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4"/>
      <c r="AI14" s="60"/>
    </row>
    <row r="15" spans="1:48" s="65" customFormat="1" ht="6.7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4"/>
      <c r="AI15" s="60"/>
    </row>
    <row r="16" spans="1:48" s="65" customFormat="1" ht="35.25" customHeight="1" thickBot="1">
      <c r="A16" s="60"/>
      <c r="B16" s="61"/>
      <c r="C16" s="135" t="s">
        <v>31</v>
      </c>
      <c r="D16" s="135"/>
      <c r="E16" s="135"/>
      <c r="F16" s="63"/>
      <c r="G16" s="63"/>
      <c r="H16" s="136" t="s">
        <v>32</v>
      </c>
      <c r="I16" s="136"/>
      <c r="J16" s="136"/>
      <c r="K16" s="136"/>
      <c r="L16" s="136"/>
      <c r="M16" s="136"/>
      <c r="N16" s="136"/>
      <c r="O16" s="136"/>
      <c r="P16" s="63"/>
      <c r="Q16" s="63"/>
      <c r="R16" s="63"/>
      <c r="S16" s="62"/>
      <c r="T16" s="63"/>
      <c r="U16" s="63"/>
      <c r="V16" s="63"/>
      <c r="W16" s="63"/>
      <c r="X16" s="63"/>
      <c r="Y16" s="63"/>
      <c r="Z16" s="63"/>
      <c r="AA16" s="136" t="s">
        <v>33</v>
      </c>
      <c r="AB16" s="136"/>
      <c r="AC16" s="136"/>
      <c r="AD16" s="136"/>
      <c r="AE16" s="136"/>
      <c r="AF16" s="136"/>
      <c r="AG16" s="136"/>
      <c r="AH16" s="137"/>
      <c r="AI16" s="63"/>
      <c r="AJ16" s="63"/>
      <c r="AK16" s="63"/>
      <c r="AL16" s="63"/>
      <c r="AM16" s="63"/>
      <c r="AN16" s="63"/>
      <c r="AO16" s="63"/>
      <c r="AP16" s="64"/>
      <c r="AQ16" s="60"/>
      <c r="AR16" s="60"/>
      <c r="AS16" s="60"/>
    </row>
    <row r="17" spans="1:48" s="65" customFormat="1" ht="23.25" customHeight="1" thickBot="1">
      <c r="A17" s="60"/>
      <c r="B17" s="61"/>
      <c r="C17" s="125"/>
      <c r="D17" s="126"/>
      <c r="E17" s="127"/>
      <c r="F17" s="63"/>
      <c r="G17" s="63"/>
      <c r="H17" s="138"/>
      <c r="I17" s="139"/>
      <c r="J17" s="63" t="s">
        <v>20</v>
      </c>
      <c r="K17" s="140"/>
      <c r="L17" s="141"/>
      <c r="M17" s="63" t="s">
        <v>19</v>
      </c>
      <c r="N17" s="140"/>
      <c r="O17" s="141"/>
      <c r="P17" s="63" t="s">
        <v>25</v>
      </c>
      <c r="Q17" s="63" t="s">
        <v>34</v>
      </c>
      <c r="R17" s="142">
        <v>2022</v>
      </c>
      <c r="S17" s="142"/>
      <c r="T17" s="63" t="s">
        <v>20</v>
      </c>
      <c r="U17" s="143">
        <v>3</v>
      </c>
      <c r="V17" s="143"/>
      <c r="W17" s="63" t="s">
        <v>19</v>
      </c>
      <c r="X17" s="70">
        <v>6</v>
      </c>
      <c r="Y17" s="63" t="s">
        <v>25</v>
      </c>
      <c r="Z17" s="63"/>
      <c r="AA17" s="138"/>
      <c r="AB17" s="139"/>
      <c r="AC17" s="63" t="s">
        <v>20</v>
      </c>
      <c r="AD17" s="71"/>
      <c r="AE17" s="63" t="s">
        <v>19</v>
      </c>
      <c r="AF17" s="63"/>
      <c r="AG17" s="63"/>
      <c r="AH17" s="64"/>
      <c r="AI17" s="63"/>
      <c r="AJ17" s="63"/>
      <c r="AK17" s="63"/>
      <c r="AL17" s="63"/>
      <c r="AM17" s="64"/>
      <c r="AN17" s="63"/>
      <c r="AO17" s="63"/>
      <c r="AP17" s="63"/>
      <c r="AQ17" s="63"/>
      <c r="AR17" s="63"/>
      <c r="AS17" s="64"/>
      <c r="AT17" s="60"/>
      <c r="AU17" s="60"/>
      <c r="AV17" s="60"/>
    </row>
    <row r="18" spans="1:48" s="9" customFormat="1" ht="11.25" customHeight="1">
      <c r="B18" s="2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27"/>
    </row>
    <row r="19" spans="1:48" s="9" customFormat="1" ht="13.5" thickBot="1">
      <c r="B19" s="28"/>
      <c r="C19" s="11" t="s">
        <v>42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 t="s">
        <v>35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 t="s">
        <v>18</v>
      </c>
      <c r="Z19" s="11"/>
      <c r="AA19" s="11"/>
      <c r="AB19" s="11"/>
      <c r="AC19" s="11"/>
      <c r="AD19" s="11"/>
      <c r="AE19" s="11"/>
      <c r="AF19" s="11"/>
      <c r="AG19" s="11"/>
      <c r="AH19" s="27"/>
    </row>
    <row r="20" spans="1:48" ht="27" customHeight="1" thickBot="1">
      <c r="B20" s="31"/>
      <c r="C20" s="105"/>
      <c r="D20" s="106"/>
      <c r="E20" s="106"/>
      <c r="F20" s="106"/>
      <c r="G20" s="106"/>
      <c r="H20" s="107"/>
      <c r="I20" s="2" t="s">
        <v>1</v>
      </c>
      <c r="J20" s="108" t="s">
        <v>17</v>
      </c>
      <c r="K20" s="108"/>
      <c r="L20" s="108"/>
      <c r="M20" s="86"/>
      <c r="N20" s="109" t="str">
        <f>IF(C17="","",IF(C17="A1",DATE(R17,U17,X17)-DATE(H17,K17,N17)+1,TEXT(DATE(AA17,AD17+1,1)-1,"dd")))</f>
        <v/>
      </c>
      <c r="O20" s="110"/>
      <c r="P20" s="110"/>
      <c r="Q20" s="110"/>
      <c r="R20" s="110"/>
      <c r="S20" s="111"/>
      <c r="T20" s="2" t="s">
        <v>16</v>
      </c>
      <c r="U20" s="108" t="s">
        <v>15</v>
      </c>
      <c r="V20" s="108"/>
      <c r="W20" s="108"/>
      <c r="X20" s="50"/>
      <c r="Y20" s="112" t="str">
        <f>IF(ISBLANK(C20),"",IF(ISBLANK(N20),"",ROUNDUP(C20/N20,0)))</f>
        <v/>
      </c>
      <c r="Z20" s="113"/>
      <c r="AA20" s="113"/>
      <c r="AB20" s="113"/>
      <c r="AC20" s="113"/>
      <c r="AD20" s="114"/>
      <c r="AE20" s="30" t="s">
        <v>1</v>
      </c>
      <c r="AF20" s="2"/>
      <c r="AG20" s="2"/>
      <c r="AH20" s="29"/>
    </row>
    <row r="21" spans="1:48" s="9" customFormat="1" ht="13.5" customHeight="1">
      <c r="B21" s="2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 t="s">
        <v>13</v>
      </c>
      <c r="Z21" s="11"/>
      <c r="AA21" s="11"/>
      <c r="AB21" s="11"/>
      <c r="AC21" s="11"/>
      <c r="AD21" s="11"/>
      <c r="AE21" s="11"/>
      <c r="AF21" s="11"/>
      <c r="AG21" s="11"/>
      <c r="AH21" s="27"/>
    </row>
    <row r="22" spans="1:48" ht="7.5" customHeight="1"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4"/>
    </row>
    <row r="23" spans="1:48" s="66" customFormat="1" ht="12.75" customHeight="1">
      <c r="AJ23" s="74" t="str">
        <f>IF(AND(O10&lt;&gt;"",Y20&lt;&gt;""),MAX(O10,Y20),IF(O10&lt;&gt;"",O10,IF(Y20&lt;&gt;"",Y20,"")))</f>
        <v/>
      </c>
    </row>
    <row r="24" spans="1:48" s="66" customFormat="1" ht="15" customHeight="1"/>
    <row r="25" spans="1:48" s="20" customFormat="1" ht="15.75">
      <c r="B25" s="20" t="s">
        <v>58</v>
      </c>
    </row>
    <row r="26" spans="1:48" s="9" customFormat="1" ht="13.5" thickBot="1">
      <c r="B26" s="9" t="s">
        <v>57</v>
      </c>
      <c r="J26" s="9" t="s">
        <v>50</v>
      </c>
      <c r="Q26" s="9" t="s">
        <v>14</v>
      </c>
      <c r="Y26" s="9" t="s">
        <v>11</v>
      </c>
    </row>
    <row r="27" spans="1:48" ht="19.5" thickBot="1">
      <c r="B27" s="98"/>
      <c r="C27" s="99"/>
      <c r="D27" s="99"/>
      <c r="E27" s="99"/>
      <c r="F27" s="99"/>
      <c r="G27" s="100"/>
      <c r="H27" s="23" t="s">
        <v>1</v>
      </c>
      <c r="I27" s="47" t="s">
        <v>49</v>
      </c>
      <c r="J27" s="101"/>
      <c r="K27" s="102"/>
      <c r="L27" s="102"/>
      <c r="M27" s="102"/>
      <c r="N27" s="103"/>
      <c r="O27" s="104" t="s">
        <v>47</v>
      </c>
      <c r="P27" s="86"/>
      <c r="Q27" s="82" t="str">
        <f>IF(AJ23&lt;&gt;"",IF(ISBLANK(B27),"",ROUNDUP(B27/J27,0)),"")</f>
        <v/>
      </c>
      <c r="R27" s="83"/>
      <c r="S27" s="83"/>
      <c r="T27" s="83"/>
      <c r="U27" s="83"/>
      <c r="V27" s="84"/>
      <c r="W27" s="1" t="s">
        <v>5</v>
      </c>
      <c r="Y27" s="90" t="str">
        <f>IF(AJ23&lt;&gt;"",IF(Q27="","",AJ23-Q27),"")</f>
        <v/>
      </c>
      <c r="Z27" s="91"/>
      <c r="AA27" s="91"/>
      <c r="AB27" s="91"/>
      <c r="AC27" s="91"/>
      <c r="AD27" s="92"/>
      <c r="AE27" s="1" t="s">
        <v>1</v>
      </c>
    </row>
    <row r="28" spans="1:48" s="9" customFormat="1" ht="17.25" customHeight="1">
      <c r="Q28" s="9" t="s">
        <v>30</v>
      </c>
      <c r="Y28" s="9" t="s">
        <v>12</v>
      </c>
    </row>
    <row r="29" spans="1:48" s="9" customFormat="1" ht="17.25" customHeight="1">
      <c r="J29" s="18" t="s">
        <v>55</v>
      </c>
    </row>
    <row r="30" spans="1:48" s="9" customFormat="1" ht="8.25" customHeight="1"/>
    <row r="31" spans="1:48" s="20" customFormat="1" ht="15.75">
      <c r="D31" s="20" t="s">
        <v>45</v>
      </c>
      <c r="U31" s="22"/>
      <c r="V31" s="22"/>
      <c r="W31" s="21"/>
      <c r="X31" s="21"/>
      <c r="Y31" s="21"/>
      <c r="Z31" s="21"/>
      <c r="AA31" s="21"/>
      <c r="AB31" s="21"/>
    </row>
    <row r="32" spans="1:48" s="9" customFormat="1" ht="13.5" thickBot="1">
      <c r="D32" s="9" t="s">
        <v>11</v>
      </c>
      <c r="N32" s="9" t="s">
        <v>39</v>
      </c>
      <c r="Q32" s="19"/>
      <c r="R32" s="18"/>
      <c r="S32" s="18"/>
      <c r="T32" s="18"/>
      <c r="U32" s="18"/>
      <c r="V32" s="18"/>
      <c r="W32" s="18"/>
      <c r="X32" s="18" t="s">
        <v>10</v>
      </c>
    </row>
    <row r="33" spans="2:36" ht="19.5" thickBot="1">
      <c r="D33" s="82" t="str">
        <f>IF(ISBLANK(Y27),"",Y27)</f>
        <v/>
      </c>
      <c r="E33" s="83"/>
      <c r="F33" s="83"/>
      <c r="G33" s="83"/>
      <c r="H33" s="84"/>
      <c r="I33" s="1" t="s">
        <v>1</v>
      </c>
      <c r="J33" s="85" t="s">
        <v>9</v>
      </c>
      <c r="K33" s="85"/>
      <c r="L33" s="85"/>
      <c r="M33" s="86"/>
      <c r="N33" s="87" t="str">
        <f>IF(D33="","",IF(Y27="対象外","対象外",D33*0.4))</f>
        <v/>
      </c>
      <c r="O33" s="88"/>
      <c r="P33" s="88"/>
      <c r="Q33" s="88"/>
      <c r="R33" s="88"/>
      <c r="S33" s="89"/>
      <c r="T33" s="1" t="s">
        <v>5</v>
      </c>
      <c r="U33" s="17"/>
      <c r="V33" s="17"/>
      <c r="W33" s="17"/>
      <c r="X33" s="90" t="str">
        <f>IF(N33="","",IF(Y27="対象外","対象外",IF(200000&lt;N33,200000,ROUNDUP(N33,-3))))</f>
        <v/>
      </c>
      <c r="Y33" s="91"/>
      <c r="Z33" s="91"/>
      <c r="AA33" s="91"/>
      <c r="AB33" s="91"/>
      <c r="AC33" s="92"/>
      <c r="AD33" s="1" t="s">
        <v>1</v>
      </c>
    </row>
    <row r="34" spans="2:36" s="9" customFormat="1" ht="12.75">
      <c r="X34" s="18" t="s">
        <v>4</v>
      </c>
    </row>
    <row r="35" spans="2:36" s="20" customFormat="1" ht="15.75">
      <c r="D35" s="20" t="s">
        <v>46</v>
      </c>
      <c r="U35" s="22"/>
      <c r="V35" s="22"/>
      <c r="W35" s="21"/>
      <c r="X35" s="21"/>
      <c r="Y35" s="21"/>
      <c r="Z35" s="21"/>
      <c r="AA35" s="21"/>
      <c r="AB35" s="21"/>
    </row>
    <row r="36" spans="2:36" s="9" customFormat="1" ht="13.5" thickBot="1">
      <c r="D36" s="9" t="s">
        <v>8</v>
      </c>
      <c r="N36" s="9" t="s">
        <v>39</v>
      </c>
      <c r="Q36" s="19"/>
      <c r="R36" s="18"/>
      <c r="S36" s="18"/>
      <c r="T36" s="18"/>
      <c r="U36" s="18"/>
      <c r="V36" s="18"/>
      <c r="W36" s="18"/>
      <c r="X36" s="18" t="s">
        <v>7</v>
      </c>
    </row>
    <row r="37" spans="2:36" ht="19.5" thickBot="1">
      <c r="D37" s="82" t="str">
        <f>IF(D33="","",IF(Y27="対象外","対象外",AJ23))</f>
        <v/>
      </c>
      <c r="E37" s="83"/>
      <c r="F37" s="83"/>
      <c r="G37" s="83"/>
      <c r="H37" s="84"/>
      <c r="I37" s="1" t="s">
        <v>1</v>
      </c>
      <c r="J37" s="85" t="s">
        <v>6</v>
      </c>
      <c r="K37" s="85"/>
      <c r="L37" s="85"/>
      <c r="M37" s="86"/>
      <c r="N37" s="87" t="str">
        <f>IF(D37="","",IF(Y27="対象外","対象外",D37*0.3))</f>
        <v/>
      </c>
      <c r="O37" s="88"/>
      <c r="P37" s="88"/>
      <c r="Q37" s="88"/>
      <c r="R37" s="88"/>
      <c r="S37" s="89"/>
      <c r="T37" s="1" t="s">
        <v>5</v>
      </c>
      <c r="U37" s="17"/>
      <c r="V37" s="17"/>
      <c r="W37" s="17"/>
      <c r="X37" s="90" t="str">
        <f>IF(N37="","",IF(Y27="対象外","対象外",ROUNDUP(N37,-3)))</f>
        <v/>
      </c>
      <c r="Y37" s="91"/>
      <c r="Z37" s="91"/>
      <c r="AA37" s="91"/>
      <c r="AB37" s="91"/>
      <c r="AC37" s="92"/>
      <c r="AD37" s="1" t="s">
        <v>1</v>
      </c>
    </row>
    <row r="38" spans="2:36" s="9" customFormat="1" ht="12.75">
      <c r="X38" s="18" t="s">
        <v>4</v>
      </c>
    </row>
    <row r="39" spans="2:36" s="9" customFormat="1" ht="13.5" thickBot="1">
      <c r="X39" s="18"/>
    </row>
    <row r="40" spans="2:36" ht="19.5" thickBot="1">
      <c r="B40" s="1" t="s">
        <v>38</v>
      </c>
      <c r="Y40" s="16" t="s">
        <v>40</v>
      </c>
      <c r="Z40" s="95" t="str">
        <f>IF(AJ41="","",IF(Y27="対象外","対象外",IF(AJ41&gt;200000,200000,AJ41)))</f>
        <v/>
      </c>
      <c r="AA40" s="96"/>
      <c r="AB40" s="96"/>
      <c r="AC40" s="96"/>
      <c r="AD40" s="96"/>
      <c r="AE40" s="97"/>
      <c r="AF40" s="1" t="s">
        <v>1</v>
      </c>
    </row>
    <row r="41" spans="2:36" ht="19.5" thickBot="1">
      <c r="Y41" s="72" t="str">
        <f>IF(X33="","",IF(X33&lt;X37,X33,X37))</f>
        <v/>
      </c>
      <c r="AA41" s="67"/>
      <c r="AB41" s="67"/>
      <c r="AJ41" s="73" t="str">
        <f>IF(X33="","",IF(X33&lt;X37,X33,X37))</f>
        <v/>
      </c>
    </row>
    <row r="42" spans="2:36" ht="3.95" customHeight="1" thickTop="1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3"/>
    </row>
    <row r="43" spans="2:36" s="20" customFormat="1" ht="15.75">
      <c r="B43" s="68"/>
      <c r="C43" s="58" t="s">
        <v>36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11"/>
      <c r="Z43" s="58"/>
      <c r="AA43" s="58"/>
      <c r="AB43" s="58"/>
      <c r="AC43" s="58"/>
      <c r="AD43" s="58"/>
      <c r="AE43" s="58"/>
      <c r="AF43" s="69"/>
    </row>
    <row r="44" spans="2:36" s="20" customFormat="1" ht="15.75">
      <c r="B44" s="6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93"/>
      <c r="N44" s="93"/>
      <c r="O44" s="93"/>
      <c r="P44" s="93"/>
      <c r="Q44" s="93"/>
      <c r="R44" s="93"/>
      <c r="S44" s="58"/>
      <c r="T44" s="58"/>
      <c r="U44" s="58"/>
      <c r="V44" s="58"/>
      <c r="W44" s="58"/>
      <c r="X44" s="58"/>
      <c r="Y44" s="11"/>
      <c r="Z44" s="58"/>
      <c r="AA44" s="58"/>
      <c r="AB44" s="58"/>
      <c r="AC44" s="58"/>
      <c r="AD44" s="58"/>
      <c r="AE44" s="58"/>
      <c r="AF44" s="69"/>
    </row>
    <row r="45" spans="2:36" s="9" customFormat="1" ht="11.25" customHeight="1" thickBot="1">
      <c r="B45" s="12"/>
      <c r="C45" s="11" t="s">
        <v>41</v>
      </c>
      <c r="D45" s="11"/>
      <c r="E45" s="11"/>
      <c r="F45" s="11"/>
      <c r="G45" s="11"/>
      <c r="H45" s="11"/>
      <c r="I45" s="11"/>
      <c r="J45" s="11"/>
      <c r="K45" s="11"/>
      <c r="L45" s="11"/>
      <c r="M45" s="94"/>
      <c r="N45" s="94"/>
      <c r="O45" s="94"/>
      <c r="P45" s="94"/>
      <c r="Q45" s="94"/>
      <c r="R45" s="94"/>
      <c r="S45" s="11"/>
      <c r="T45" s="11"/>
      <c r="U45" s="11"/>
      <c r="V45" s="11" t="s">
        <v>37</v>
      </c>
      <c r="W45" s="6"/>
      <c r="X45" s="6"/>
      <c r="Y45" s="11"/>
      <c r="Z45" s="6"/>
      <c r="AA45" s="6"/>
      <c r="AB45" s="6"/>
      <c r="AC45" s="6"/>
      <c r="AD45" s="6"/>
      <c r="AE45" s="11"/>
      <c r="AF45" s="10"/>
    </row>
    <row r="46" spans="2:36" ht="22.15" customHeight="1" thickBot="1">
      <c r="B46" s="4"/>
      <c r="C46" s="75" t="str">
        <f>IF(ISBLANK(Z40),"",Z40)</f>
        <v/>
      </c>
      <c r="D46" s="76"/>
      <c r="E46" s="76"/>
      <c r="F46" s="76"/>
      <c r="G46" s="76"/>
      <c r="H46" s="77"/>
      <c r="I46" s="2" t="s">
        <v>3</v>
      </c>
      <c r="J46" s="2"/>
      <c r="K46" s="2"/>
      <c r="L46" s="2"/>
      <c r="M46" s="78">
        <v>15</v>
      </c>
      <c r="N46" s="79"/>
      <c r="O46" s="79"/>
      <c r="P46" s="79"/>
      <c r="Q46" s="79"/>
      <c r="R46" s="80"/>
      <c r="S46" s="2" t="s">
        <v>2</v>
      </c>
      <c r="T46" s="2"/>
      <c r="U46" s="2"/>
      <c r="V46" s="8" t="str">
        <f>IF(C46&lt;&gt;"",IF(ISBLANK(M46),"",C46*M46),"")</f>
        <v/>
      </c>
      <c r="W46" s="81" t="str">
        <f>IF(Y27="対象外","対象外",IF(C46="","",C46*M46))</f>
        <v/>
      </c>
      <c r="X46" s="81"/>
      <c r="Y46" s="81"/>
      <c r="Z46" s="81"/>
      <c r="AA46" s="81"/>
      <c r="AB46" s="81"/>
      <c r="AC46" s="81"/>
      <c r="AD46" s="7"/>
      <c r="AE46" s="2" t="s">
        <v>1</v>
      </c>
      <c r="AF46" s="5"/>
    </row>
    <row r="47" spans="2:36" ht="9" customHeight="1" thickBot="1">
      <c r="B47" s="3"/>
      <c r="C47" s="40"/>
      <c r="D47" s="40"/>
      <c r="E47" s="40"/>
      <c r="F47" s="40"/>
      <c r="G47" s="40"/>
      <c r="H47" s="40"/>
      <c r="I47" s="41"/>
      <c r="J47" s="41"/>
      <c r="K47" s="41"/>
      <c r="L47" s="41"/>
      <c r="M47" s="42"/>
      <c r="N47" s="42"/>
      <c r="O47" s="42"/>
      <c r="P47" s="42"/>
      <c r="Q47" s="42"/>
      <c r="R47" s="42"/>
      <c r="S47" s="41"/>
      <c r="T47" s="41"/>
      <c r="U47" s="41"/>
      <c r="V47" s="43"/>
      <c r="W47" s="43"/>
      <c r="X47" s="43"/>
      <c r="Y47" s="43"/>
      <c r="Z47" s="43"/>
      <c r="AA47" s="43"/>
      <c r="AB47" s="43"/>
      <c r="AC47" s="43"/>
      <c r="AD47" s="43"/>
      <c r="AE47" s="41"/>
      <c r="AF47" s="44"/>
    </row>
    <row r="48" spans="2:36" ht="18.75" customHeight="1" thickTop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0">
      <c r="C49" s="2"/>
      <c r="D49" s="2"/>
      <c r="E49" s="2"/>
      <c r="F49" s="2"/>
      <c r="G49" s="2"/>
      <c r="H49" s="2"/>
      <c r="M49" s="2"/>
      <c r="N49" s="2"/>
      <c r="O49" s="2"/>
      <c r="P49" s="2"/>
      <c r="Q49" s="2"/>
      <c r="R49" s="2"/>
      <c r="Y49" s="2"/>
      <c r="Z49" s="2"/>
      <c r="AA49" s="2"/>
      <c r="AB49" s="2"/>
      <c r="AC49" s="2"/>
      <c r="AD49" s="2"/>
    </row>
    <row r="52" spans="1:30">
      <c r="A52" s="1" t="s">
        <v>26</v>
      </c>
      <c r="B52" s="1">
        <v>2019</v>
      </c>
    </row>
    <row r="53" spans="1:30">
      <c r="A53" s="1" t="s">
        <v>27</v>
      </c>
      <c r="B53" s="1">
        <v>2020</v>
      </c>
      <c r="C53" s="1">
        <v>3</v>
      </c>
    </row>
    <row r="54" spans="1:30">
      <c r="A54" s="1" t="s">
        <v>28</v>
      </c>
      <c r="B54" s="1">
        <v>2021</v>
      </c>
      <c r="C54" s="1">
        <v>4</v>
      </c>
    </row>
    <row r="55" spans="1:30">
      <c r="A55" s="1" t="s">
        <v>29</v>
      </c>
      <c r="B55" s="1">
        <v>2022</v>
      </c>
      <c r="C55" s="1">
        <v>5</v>
      </c>
    </row>
    <row r="56" spans="1:30">
      <c r="B56" s="1">
        <v>2021</v>
      </c>
      <c r="C56" s="1">
        <v>6</v>
      </c>
    </row>
    <row r="57" spans="1:30">
      <c r="B57" s="1">
        <v>2022</v>
      </c>
      <c r="C57" s="1">
        <v>7</v>
      </c>
    </row>
    <row r="58" spans="1:30">
      <c r="C58" s="1">
        <v>8</v>
      </c>
    </row>
    <row r="59" spans="1:30">
      <c r="C59" s="1">
        <v>9</v>
      </c>
    </row>
    <row r="60" spans="1:30">
      <c r="C60" s="1">
        <v>10</v>
      </c>
    </row>
    <row r="61" spans="1:30">
      <c r="C61" s="1">
        <v>11</v>
      </c>
    </row>
    <row r="62" spans="1:30">
      <c r="C62" s="1">
        <v>12</v>
      </c>
    </row>
    <row r="63" spans="1:30">
      <c r="C63" s="1" t="s">
        <v>0</v>
      </c>
    </row>
  </sheetData>
  <mergeCells count="44">
    <mergeCell ref="A1:AI1"/>
    <mergeCell ref="A2:L2"/>
    <mergeCell ref="C17:E17"/>
    <mergeCell ref="C16:E16"/>
    <mergeCell ref="H16:O16"/>
    <mergeCell ref="AA16:AH16"/>
    <mergeCell ref="H17:I17"/>
    <mergeCell ref="K17:L17"/>
    <mergeCell ref="N17:O17"/>
    <mergeCell ref="R17:S17"/>
    <mergeCell ref="U17:V17"/>
    <mergeCell ref="AA17:AB17"/>
    <mergeCell ref="AK2:AU2"/>
    <mergeCell ref="A4:E4"/>
    <mergeCell ref="F4:X4"/>
    <mergeCell ref="B10:G10"/>
    <mergeCell ref="K10:L10"/>
    <mergeCell ref="O10:T10"/>
    <mergeCell ref="Y8:AG10"/>
    <mergeCell ref="B8:E8"/>
    <mergeCell ref="G8:H8"/>
    <mergeCell ref="C20:H20"/>
    <mergeCell ref="J20:M20"/>
    <mergeCell ref="N20:S20"/>
    <mergeCell ref="U20:W20"/>
    <mergeCell ref="Y20:AD20"/>
    <mergeCell ref="B27:G27"/>
    <mergeCell ref="J27:N27"/>
    <mergeCell ref="O27:P27"/>
    <mergeCell ref="Q27:V27"/>
    <mergeCell ref="Y27:AD27"/>
    <mergeCell ref="C46:H46"/>
    <mergeCell ref="M46:R46"/>
    <mergeCell ref="W46:AC46"/>
    <mergeCell ref="D33:H33"/>
    <mergeCell ref="J33:M33"/>
    <mergeCell ref="N33:S33"/>
    <mergeCell ref="X33:AC33"/>
    <mergeCell ref="D37:H37"/>
    <mergeCell ref="J37:M37"/>
    <mergeCell ref="N37:S37"/>
    <mergeCell ref="X37:AC37"/>
    <mergeCell ref="M44:R45"/>
    <mergeCell ref="Z40:AE40"/>
  </mergeCells>
  <phoneticPr fontId="4"/>
  <dataValidations count="7">
    <dataValidation type="list" allowBlank="1" showInputMessage="1" showErrorMessage="1" sqref="AA17:AB17" xr:uid="{00000000-0002-0000-0000-000000000000}">
      <formula1>$B$52:$B$55</formula1>
    </dataValidation>
    <dataValidation showInputMessage="1" showErrorMessage="1" sqref="U17" xr:uid="{00000000-0002-0000-0000-000001000000}"/>
    <dataValidation type="list" allowBlank="1" showInputMessage="1" showErrorMessage="1" sqref="C17:E17" xr:uid="{00000000-0002-0000-0000-000002000000}">
      <formula1>$A$52:$A$56</formula1>
    </dataValidation>
    <dataValidation type="whole" allowBlank="1" showInputMessage="1" showErrorMessage="1" sqref="N17:O17" xr:uid="{00000000-0002-0000-0000-000003000000}">
      <formula1>1</formula1>
      <formula2>31</formula2>
    </dataValidation>
    <dataValidation type="whole" allowBlank="1" showInputMessage="1" showErrorMessage="1" sqref="K17:L17" xr:uid="{00000000-0002-0000-0000-000004000000}">
      <formula1>1</formula1>
      <formula2>12</formula2>
    </dataValidation>
    <dataValidation type="list" allowBlank="1" showInputMessage="1" showErrorMessage="1" sqref="H17:I17" xr:uid="{00000000-0002-0000-0000-000005000000}">
      <formula1>$B$56:$B$58</formula1>
    </dataValidation>
    <dataValidation type="list" allowBlank="1" showInputMessage="1" showErrorMessage="1" sqref="B8:E8" xr:uid="{00000000-0002-0000-0000-000006000000}">
      <formula1>$B$52:$B$54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大企業Ａ</vt:lpstr>
      <vt:lpstr>大企業Ａ!Print_Area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2022-03-15T10:28:50Z</cp:lastPrinted>
  <dcterms:created xsi:type="dcterms:W3CDTF">2022-02-03T13:40:07Z</dcterms:created>
  <dcterms:modified xsi:type="dcterms:W3CDTF">2022-03-15T10:28:52Z</dcterms:modified>
</cp:coreProperties>
</file>